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'PC-Version'!$A$1:$BD$56</definedName>
  </definedNames>
  <calcPr fullCalcOnLoad="1"/>
</workbook>
</file>

<file path=xl/sharedStrings.xml><?xml version="1.0" encoding="utf-8"?>
<sst xmlns="http://schemas.openxmlformats.org/spreadsheetml/2006/main" count="111" uniqueCount="37">
  <si>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</si>
  <si>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</si>
  <si>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</si>
  <si>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</si>
  <si>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</si>
  <si>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</si>
  <si>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</si>
  <si>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</si>
  <si>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</si>
  <si>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</si>
  <si>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</si>
  <si>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</si>
  <si>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</si>
  <si>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</si>
  <si>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</si>
  <si>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</si>
  <si>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</si>
  <si>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</si>
  <si>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</si>
  <si>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</si>
  <si>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</si>
  <si>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</si>
  <si>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Sp.</t>
  </si>
  <si>
    <t>III. Abschlußtabelle</t>
  </si>
  <si>
    <t>Gruppeneinteilung</t>
  </si>
  <si>
    <t>Mannschaft</t>
  </si>
  <si>
    <t>II. Spielplan</t>
  </si>
  <si>
    <t>SV Lok Rangsdorf</t>
  </si>
  <si>
    <t>VfL Lichtenrade I</t>
  </si>
  <si>
    <t>VfL Lichtenrade II</t>
  </si>
  <si>
    <t>Füchse Berlin</t>
  </si>
  <si>
    <t>16. Internationale Rangsdorfer Handballwoche</t>
  </si>
  <si>
    <t>Haus Belger Cup</t>
  </si>
  <si>
    <t>Erwin Benke Sporthalle</t>
  </si>
  <si>
    <t>männliche C-Jugend</t>
  </si>
  <si>
    <t xml:space="preserve">Sonntag </t>
  </si>
  <si>
    <t>LHC Cottbus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</si>
</sst>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8"/>
      <color indexed="10"/>
      <name val="Comic Sans MS"/>
      <family val="4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8"/>
      <color rgb="FFFF0000"/>
      <name val="Comic Sans MS"/>
      <family val="4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Continuous"/>
      <protection hidden="1"/>
    </xf>
    <xf numFmtId="0" fontId="55" fillId="0" borderId="0" xfId="0" applyFont="1" applyFill="1" applyBorder="1" applyAlignment="1" applyProtection="1">
      <alignment horizontal="centerContinuous"/>
      <protection hidden="1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>
      <alignment horizontal="left" vertical="center" readingOrder="2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right" vertical="center"/>
    </xf>
    <xf numFmtId="45" fontId="2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left" shrinkToFit="1"/>
    </xf>
    <xf numFmtId="0" fontId="4" fillId="0" borderId="32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33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31" xfId="0" applyFont="1" applyBorder="1" applyAlignment="1">
      <alignment horizontal="left" shrinkToFit="1"/>
    </xf>
    <xf numFmtId="0" fontId="4" fillId="0" borderId="34" xfId="0" applyFont="1" applyBorder="1" applyAlignment="1">
      <alignment horizontal="left" shrinkToFi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3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20" fontId="2" fillId="0" borderId="1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49</xdr:row>
      <xdr:rowOff>38100</xdr:rowOff>
    </xdr:from>
    <xdr:to>
      <xdr:col>55</xdr:col>
      <xdr:colOff>47625</xdr:colOff>
      <xdr:row>50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91630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55"/>
  <sheetViews>
    <sheetView showGridLines="0" tabSelected="1" zoomScale="80" zoomScaleNormal="80" zoomScalePageLayoutView="0" workbookViewId="0" topLeftCell="A1">
      <selection activeCell="I50" sqref="I50:AG50"/>
    </sheetView>
  </sheetViews>
  <sheetFormatPr defaultColWidth="1.7109375" defaultRowHeight="12.75"/>
  <cols>
    <col min="1" max="40" width="1.7109375" style="0" customWidth="1"/>
    <col min="41" max="41" width="4.00390625" style="0" customWidth="1"/>
    <col min="42" max="55" width="1.7109375" style="0" customWidth="1"/>
    <col min="56" max="56" width="1.7109375" style="37" customWidth="1"/>
    <col min="57" max="57" width="1.7109375" style="38" hidden="1" customWidth="1"/>
    <col min="58" max="58" width="2.8515625" style="38" hidden="1" customWidth="1"/>
    <col min="59" max="59" width="2.140625" style="38" hidden="1" customWidth="1"/>
    <col min="60" max="60" width="2.8515625" style="38" hidden="1" customWidth="1"/>
    <col min="61" max="64" width="1.7109375" style="38" hidden="1" customWidth="1"/>
    <col min="65" max="65" width="3.421875" style="38" hidden="1" customWidth="1"/>
    <col min="66" max="66" width="2.28125" style="38" hidden="1" customWidth="1"/>
    <col min="67" max="68" width="2.7109375" style="38" hidden="1" customWidth="1"/>
    <col min="69" max="69" width="1.421875" style="38" hidden="1" customWidth="1"/>
    <col min="70" max="70" width="2.7109375" style="38" hidden="1" customWidth="1"/>
    <col min="71" max="71" width="2.421875" style="38" hidden="1" customWidth="1"/>
    <col min="72" max="73" width="1.7109375" style="38" hidden="1" customWidth="1"/>
    <col min="74" max="74" width="1.7109375" style="39" hidden="1" customWidth="1"/>
    <col min="75" max="80" width="1.7109375" style="28" hidden="1" customWidth="1"/>
    <col min="81" max="85" width="1.7109375" style="21" hidden="1" customWidth="1"/>
    <col min="86" max="93" width="1.7109375" style="14" hidden="1" customWidth="1"/>
    <col min="94" max="94" width="1.7109375" style="17" hidden="1" customWidth="1"/>
    <col min="95" max="98" width="1.7109375" style="17" customWidth="1"/>
    <col min="99" max="115" width="1.7109375" style="21" customWidth="1"/>
    <col min="116" max="116" width="1.7109375" style="17" customWidth="1"/>
  </cols>
  <sheetData>
    <row r="1" spans="86:116" ht="7.5" customHeight="1"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DL1" s="7"/>
    </row>
    <row r="2" spans="1:116" ht="21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DL2" s="7"/>
    </row>
    <row r="3" spans="1:115" s="11" customFormat="1" ht="27">
      <c r="A3" s="106" t="s">
        <v>32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40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29"/>
      <c r="BX3" s="29"/>
      <c r="BY3" s="29"/>
      <c r="BZ3" s="29"/>
      <c r="CA3" s="29"/>
      <c r="CB3" s="29"/>
      <c r="CC3" s="22"/>
      <c r="CD3" s="22"/>
      <c r="CE3" s="22"/>
      <c r="CF3" s="22"/>
      <c r="CG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</row>
    <row r="4" spans="1:115" s="2" customFormat="1" ht="15">
      <c r="A4" s="107" t="s">
        <v>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43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30"/>
      <c r="BX4" s="30"/>
      <c r="BY4" s="30"/>
      <c r="BZ4" s="30"/>
      <c r="CA4" s="30"/>
      <c r="CB4" s="30"/>
      <c r="CC4" s="23"/>
      <c r="CD4" s="23"/>
      <c r="CE4" s="23"/>
      <c r="CF4" s="23"/>
      <c r="CG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</row>
    <row r="5" spans="43:115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43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30"/>
      <c r="BX5" s="30"/>
      <c r="BY5" s="30"/>
      <c r="BZ5" s="30"/>
      <c r="CA5" s="30"/>
      <c r="CB5" s="30"/>
      <c r="CC5" s="23"/>
      <c r="CD5" s="23"/>
      <c r="CE5" s="23"/>
      <c r="CF5" s="23"/>
      <c r="CG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</row>
    <row r="6" spans="12:115" s="2" customFormat="1" ht="15.75">
      <c r="L6" s="3"/>
      <c r="M6" s="116"/>
      <c r="N6" s="116"/>
      <c r="O6" s="116"/>
      <c r="P6" s="116"/>
      <c r="Q6" s="116"/>
      <c r="R6" s="116"/>
      <c r="S6" s="116"/>
      <c r="T6" s="116"/>
      <c r="Y6" s="117"/>
      <c r="Z6" s="117"/>
      <c r="AA6" s="117"/>
      <c r="AB6" s="117"/>
      <c r="AC6" s="117"/>
      <c r="AD6" s="117"/>
      <c r="AE6" s="117"/>
      <c r="AF6" s="1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43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30"/>
      <c r="BX6" s="30"/>
      <c r="BY6" s="30"/>
      <c r="BZ6" s="30"/>
      <c r="CA6" s="30"/>
      <c r="CB6" s="30"/>
      <c r="CC6" s="23"/>
      <c r="CD6" s="23"/>
      <c r="CE6" s="23"/>
      <c r="CF6" s="23"/>
      <c r="CG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</row>
    <row r="7" spans="43:115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43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30"/>
      <c r="BX7" s="30"/>
      <c r="BY7" s="30"/>
      <c r="BZ7" s="30"/>
      <c r="CA7" s="30"/>
      <c r="CB7" s="30"/>
      <c r="CC7" s="23"/>
      <c r="CD7" s="23"/>
      <c r="CE7" s="23"/>
      <c r="CF7" s="23"/>
      <c r="CG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</row>
    <row r="8" spans="2:115" s="2" customFormat="1" ht="15">
      <c r="B8" s="118" t="s">
        <v>33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43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30"/>
      <c r="BX8" s="30"/>
      <c r="BY8" s="30"/>
      <c r="BZ8" s="30"/>
      <c r="CA8" s="30"/>
      <c r="CB8" s="30"/>
      <c r="CC8" s="23"/>
      <c r="CD8" s="23"/>
      <c r="CE8" s="23"/>
      <c r="CF8" s="23"/>
      <c r="CG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</row>
    <row r="9" spans="56:115" s="2" customFormat="1" ht="6" customHeight="1">
      <c r="BD9" s="43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30"/>
      <c r="BX9" s="30"/>
      <c r="BY9" s="30"/>
      <c r="BZ9" s="30"/>
      <c r="CA9" s="30"/>
      <c r="CB9" s="30"/>
      <c r="CC9" s="23"/>
      <c r="CD9" s="23"/>
      <c r="CE9" s="23"/>
      <c r="CF9" s="23"/>
      <c r="CG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</row>
    <row r="10" spans="7:115" s="2" customFormat="1" ht="15.75">
      <c r="G10" s="6" t="s">
        <v>0</v>
      </c>
      <c r="H10" s="142">
        <v>0.375</v>
      </c>
      <c r="I10" s="142"/>
      <c r="J10" s="142"/>
      <c r="K10" s="142"/>
      <c r="L10" s="142"/>
      <c r="M10" s="7" t="s">
        <v>1</v>
      </c>
      <c r="T10" s="6" t="s">
        <v>2</v>
      </c>
      <c r="U10" s="113">
        <v>1</v>
      </c>
      <c r="V10" s="113" t="s">
        <v>3</v>
      </c>
      <c r="W10" s="18" t="s">
        <v>21</v>
      </c>
      <c r="X10" s="112">
        <v>0.013888888888888888</v>
      </c>
      <c r="Y10" s="112"/>
      <c r="Z10" s="112"/>
      <c r="AA10" s="112"/>
      <c r="AB10" s="112"/>
      <c r="AC10" s="7" t="s">
        <v>4</v>
      </c>
      <c r="AK10" s="6" t="s">
        <v>5</v>
      </c>
      <c r="AL10" s="112">
        <v>0.003472222222222222</v>
      </c>
      <c r="AM10" s="112"/>
      <c r="AN10" s="112"/>
      <c r="AO10" s="112"/>
      <c r="AP10" s="112"/>
      <c r="AQ10" s="7" t="s">
        <v>4</v>
      </c>
      <c r="BD10" s="43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30"/>
      <c r="BX10" s="30"/>
      <c r="BY10" s="30"/>
      <c r="BZ10" s="30"/>
      <c r="CA10" s="30"/>
      <c r="CB10" s="30"/>
      <c r="CC10" s="23"/>
      <c r="CD10" s="23"/>
      <c r="CE10" s="23"/>
      <c r="CF10" s="23"/>
      <c r="CG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</row>
    <row r="11" spans="94:116" ht="9" customHeight="1">
      <c r="CP11" s="14"/>
      <c r="CQ11" s="14"/>
      <c r="CR11" s="14"/>
      <c r="CS11" s="14"/>
      <c r="CT11" s="14"/>
      <c r="DL11" s="14"/>
    </row>
    <row r="12" spans="94:116" ht="6" customHeight="1">
      <c r="CP12" s="14"/>
      <c r="CQ12" s="14"/>
      <c r="CR12" s="14"/>
      <c r="CS12" s="14"/>
      <c r="CT12" s="14"/>
      <c r="DL12" s="14"/>
    </row>
    <row r="13" spans="2:116" ht="12.75">
      <c r="B13" s="1" t="s">
        <v>6</v>
      </c>
      <c r="CP13" s="14"/>
      <c r="CQ13" s="14"/>
      <c r="CR13" s="14"/>
      <c r="CS13" s="14"/>
      <c r="CT13" s="14"/>
      <c r="DL13" s="14"/>
    </row>
    <row r="14" spans="94:116" ht="6" customHeight="1" thickBot="1">
      <c r="CP14" s="14"/>
      <c r="CQ14" s="14"/>
      <c r="CR14" s="14"/>
      <c r="CS14" s="14"/>
      <c r="CT14" s="14"/>
      <c r="DL14" s="14"/>
    </row>
    <row r="15" spans="14:116" ht="16.5" thickBot="1">
      <c r="N15" s="109" t="s">
        <v>24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1"/>
      <c r="AK15" s="114"/>
      <c r="AL15" s="115"/>
      <c r="CP15" s="14"/>
      <c r="CQ15" s="14"/>
      <c r="CR15" s="14"/>
      <c r="CS15" s="14"/>
      <c r="CT15" s="14"/>
      <c r="DL15" s="14"/>
    </row>
    <row r="16" spans="14:116" ht="15">
      <c r="N16" s="101" t="s">
        <v>7</v>
      </c>
      <c r="O16" s="102"/>
      <c r="P16" s="94" t="s">
        <v>27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5"/>
      <c r="AK16" s="145"/>
      <c r="AL16" s="146"/>
      <c r="CP16" s="14"/>
      <c r="CQ16" s="14"/>
      <c r="CR16" s="14"/>
      <c r="CS16" s="14"/>
      <c r="CT16" s="14"/>
      <c r="DL16" s="14"/>
    </row>
    <row r="17" spans="14:116" ht="15">
      <c r="N17" s="103" t="s">
        <v>8</v>
      </c>
      <c r="O17" s="104"/>
      <c r="P17" s="96" t="s">
        <v>28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7"/>
      <c r="AK17" s="143"/>
      <c r="AL17" s="144"/>
      <c r="CP17" s="14"/>
      <c r="CQ17" s="14"/>
      <c r="CR17" s="14"/>
      <c r="CS17" s="14"/>
      <c r="CT17" s="14"/>
      <c r="DL17" s="14"/>
    </row>
    <row r="18" spans="14:116" ht="15">
      <c r="N18" s="103" t="s">
        <v>9</v>
      </c>
      <c r="O18" s="104"/>
      <c r="P18" s="98" t="s">
        <v>36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7"/>
      <c r="AK18" s="143"/>
      <c r="AL18" s="144"/>
      <c r="CP18" s="14"/>
      <c r="CQ18" s="14"/>
      <c r="CR18" s="14"/>
      <c r="CS18" s="14"/>
      <c r="CT18" s="14"/>
      <c r="DL18" s="14"/>
    </row>
    <row r="19" spans="14:116" ht="15">
      <c r="N19" s="103" t="s">
        <v>10</v>
      </c>
      <c r="O19" s="104"/>
      <c r="P19" s="96" t="s">
        <v>29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  <c r="AK19" s="143"/>
      <c r="AL19" s="144"/>
      <c r="CP19" s="14"/>
      <c r="CQ19" s="14"/>
      <c r="CR19" s="14"/>
      <c r="CS19" s="14"/>
      <c r="CT19" s="14"/>
      <c r="DL19" s="14"/>
    </row>
    <row r="20" spans="14:116" ht="15.75" thickBot="1">
      <c r="N20" s="92" t="s">
        <v>11</v>
      </c>
      <c r="O20" s="93"/>
      <c r="P20" s="99" t="s">
        <v>30</v>
      </c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00"/>
      <c r="AK20" s="86"/>
      <c r="AL20" s="87"/>
      <c r="CP20" s="14"/>
      <c r="CQ20" s="14"/>
      <c r="CR20" s="14"/>
      <c r="CS20" s="14"/>
      <c r="CT20" s="14"/>
      <c r="DL20" s="14"/>
    </row>
    <row r="21" spans="94:98" ht="9" customHeight="1">
      <c r="CP21" s="14"/>
      <c r="CQ21" s="14"/>
      <c r="CR21" s="14"/>
      <c r="CS21" s="14"/>
      <c r="CT21" s="14"/>
    </row>
    <row r="22" spans="2:116" ht="12.75">
      <c r="B22" s="1" t="s">
        <v>26</v>
      </c>
      <c r="CP22" s="14"/>
      <c r="CQ22" s="14"/>
      <c r="CR22" s="14"/>
      <c r="CS22" s="14"/>
      <c r="CT22" s="14"/>
      <c r="DL22" s="14"/>
    </row>
    <row r="23" spans="94:116" ht="6" customHeight="1" thickBot="1">
      <c r="CP23" s="14"/>
      <c r="CQ23" s="14"/>
      <c r="CR23" s="14"/>
      <c r="CS23" s="14"/>
      <c r="CT23" s="14"/>
      <c r="DL23" s="14"/>
    </row>
    <row r="24" spans="2:116" s="4" customFormat="1" ht="16.5" customHeight="1" thickBot="1">
      <c r="B24" s="138" t="s">
        <v>12</v>
      </c>
      <c r="C24" s="139"/>
      <c r="D24" s="88"/>
      <c r="E24" s="89"/>
      <c r="F24" s="135"/>
      <c r="G24" s="88"/>
      <c r="H24" s="89"/>
      <c r="I24" s="135"/>
      <c r="J24" s="88"/>
      <c r="K24" s="89"/>
      <c r="L24" s="89"/>
      <c r="M24" s="89"/>
      <c r="N24" s="135"/>
      <c r="O24" s="88" t="s">
        <v>13</v>
      </c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135"/>
      <c r="AW24" s="88" t="s">
        <v>16</v>
      </c>
      <c r="AX24" s="89"/>
      <c r="AY24" s="89"/>
      <c r="AZ24" s="89"/>
      <c r="BA24" s="135"/>
      <c r="BB24" s="140"/>
      <c r="BC24" s="141"/>
      <c r="BD24" s="46"/>
      <c r="BE24" s="47"/>
      <c r="BF24" s="48" t="s">
        <v>20</v>
      </c>
      <c r="BG24" s="49"/>
      <c r="BH24" s="49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50"/>
      <c r="BW24" s="31"/>
      <c r="BX24" s="31"/>
      <c r="BY24" s="31"/>
      <c r="BZ24" s="31"/>
      <c r="CA24" s="31"/>
      <c r="CB24" s="31"/>
      <c r="CC24" s="24"/>
      <c r="CD24" s="24"/>
      <c r="CE24" s="24"/>
      <c r="CF24" s="24"/>
      <c r="CG24" s="24"/>
      <c r="CH24" s="33"/>
      <c r="CI24" s="33"/>
      <c r="CJ24" s="33"/>
      <c r="CK24" s="33"/>
      <c r="CL24" s="33"/>
      <c r="CM24" s="33"/>
      <c r="CN24" s="33"/>
      <c r="CO24" s="33"/>
      <c r="CP24" s="27"/>
      <c r="CQ24" s="27"/>
      <c r="CR24" s="27"/>
      <c r="CS24" s="27"/>
      <c r="CT24" s="27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15"/>
    </row>
    <row r="25" spans="2:115" s="5" customFormat="1" ht="18" customHeight="1">
      <c r="B25" s="82">
        <v>1</v>
      </c>
      <c r="C25" s="83"/>
      <c r="D25" s="83"/>
      <c r="E25" s="83"/>
      <c r="F25" s="83"/>
      <c r="G25" s="83"/>
      <c r="H25" s="83"/>
      <c r="I25" s="83"/>
      <c r="J25" s="136"/>
      <c r="K25" s="136"/>
      <c r="L25" s="136"/>
      <c r="M25" s="136"/>
      <c r="N25" s="137"/>
      <c r="O25" s="77" t="str">
        <f>P16</f>
        <v>SV Lok Rangsdorf</v>
      </c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2" t="s">
        <v>15</v>
      </c>
      <c r="AF25" s="78" t="str">
        <f>P17</f>
        <v>VfL Lichtenrade I</v>
      </c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9"/>
      <c r="AW25" s="64">
        <v>13</v>
      </c>
      <c r="AX25" s="80"/>
      <c r="AY25" s="12" t="s">
        <v>14</v>
      </c>
      <c r="AZ25" s="80">
        <v>10</v>
      </c>
      <c r="BA25" s="81"/>
      <c r="BB25" s="64"/>
      <c r="BC25" s="65"/>
      <c r="BD25" s="46"/>
      <c r="BE25" s="47"/>
      <c r="BF25" s="51">
        <f>IF(ISBLANK(AW25),"0",IF(AW25&gt;AZ25,2,IF(AW25=AZ25,1,0)))</f>
        <v>2</v>
      </c>
      <c r="BG25" s="51" t="s">
        <v>14</v>
      </c>
      <c r="BH25" s="51">
        <f>IF(ISBLANK(AZ25),"0",IF(AZ25&gt;AW25,2,IF(AZ25=AW25,1,0)))</f>
        <v>0</v>
      </c>
      <c r="BI25" s="47"/>
      <c r="BJ25" s="47"/>
      <c r="BK25" s="47"/>
      <c r="BL25" s="47"/>
      <c r="BM25" s="55" t="str">
        <f>$P$20</f>
        <v>Füchse Berlin</v>
      </c>
      <c r="BN25" s="53">
        <f>COUNT($BF$27,$BH$29,$BH$32,$BF$34,$BH$38,$BF$40,$BF$43,$BH$45)</f>
        <v>8</v>
      </c>
      <c r="BO25" s="53">
        <f>SUM($BF$27+$BH$29+$BH$32+$BF$34+$BH$38+$BF$40+$BF$43+$BH$45)</f>
        <v>14</v>
      </c>
      <c r="BP25" s="53">
        <f>SUM($AW$27+$AZ$29+$AZ$32+AW$34+AZ$38+AW$40+AW$43+AZ$45)</f>
        <v>111</v>
      </c>
      <c r="BQ25" s="54" t="s">
        <v>14</v>
      </c>
      <c r="BR25" s="53">
        <f>SUM($AZ$27+$AW$29+$AW$32+$AZ$34+$AW$38+$AZ$40+$AZ$43+$AW$45)</f>
        <v>43</v>
      </c>
      <c r="BS25" s="53">
        <f>SUM(BP25-BR25)</f>
        <v>68</v>
      </c>
      <c r="BT25" s="47"/>
      <c r="BU25" s="47"/>
      <c r="BV25" s="50"/>
      <c r="BW25" s="31"/>
      <c r="BX25" s="31"/>
      <c r="BY25" s="31"/>
      <c r="BZ25" s="31"/>
      <c r="CA25" s="31"/>
      <c r="CB25" s="31"/>
      <c r="CC25" s="25"/>
      <c r="CD25" s="25"/>
      <c r="CE25" s="25"/>
      <c r="CF25" s="25"/>
      <c r="CG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2:116" s="4" customFormat="1" ht="18" customHeight="1" thickBot="1">
      <c r="B26" s="66">
        <v>2</v>
      </c>
      <c r="C26" s="67"/>
      <c r="D26" s="67"/>
      <c r="E26" s="67"/>
      <c r="F26" s="67"/>
      <c r="G26" s="67"/>
      <c r="H26" s="67"/>
      <c r="I26" s="67"/>
      <c r="J26" s="68"/>
      <c r="K26" s="68"/>
      <c r="L26" s="68"/>
      <c r="M26" s="68"/>
      <c r="N26" s="69"/>
      <c r="O26" s="70" t="str">
        <f>P18</f>
        <v>LHC Cottbus</v>
      </c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8" t="s">
        <v>15</v>
      </c>
      <c r="AF26" s="71" t="str">
        <f>P19</f>
        <v>VfL Lichtenrade II</v>
      </c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2"/>
      <c r="AW26" s="73">
        <v>13</v>
      </c>
      <c r="AX26" s="74"/>
      <c r="AY26" s="8" t="s">
        <v>14</v>
      </c>
      <c r="AZ26" s="74">
        <v>6</v>
      </c>
      <c r="BA26" s="75"/>
      <c r="BB26" s="73"/>
      <c r="BC26" s="76"/>
      <c r="BD26" s="46"/>
      <c r="BE26" s="47"/>
      <c r="BF26" s="51">
        <f aca="true" t="shared" si="0" ref="BF26:BF34">IF(ISBLANK(AW26),"0",IF(AW26&gt;AZ26,2,IF(AW26=AZ26,1,0)))</f>
        <v>2</v>
      </c>
      <c r="BG26" s="51" t="s">
        <v>14</v>
      </c>
      <c r="BH26" s="51">
        <f aca="true" t="shared" si="1" ref="BH26:BH34">IF(ISBLANK(AZ26),"0",IF(AZ26&gt;AW26,2,IF(AZ26=AW26,1,0)))</f>
        <v>0</v>
      </c>
      <c r="BI26" s="47"/>
      <c r="BJ26" s="47"/>
      <c r="BK26" s="47"/>
      <c r="BL26" s="47"/>
      <c r="BM26" s="55" t="str">
        <f>$P$18</f>
        <v>LHC Cottbus</v>
      </c>
      <c r="BN26" s="53">
        <f>COUNT($BF$26,$BH$28,$BH$30,$BF$32,$BH$37,$BF$39,$BF$41,$BH$43)</f>
        <v>8</v>
      </c>
      <c r="BO26" s="53">
        <f>SUM($BF$26+$BH$28+$BH$30+$BF$32+$BH$37+$BF$39+$BF$41+$BH$43)</f>
        <v>14</v>
      </c>
      <c r="BP26" s="53">
        <f>SUM($AW$26+$AZ$28+$AZ$30+$AW$32+$AZ$37+$AW$39+$AW$41+$AZ$43)</f>
        <v>98</v>
      </c>
      <c r="BQ26" s="54" t="s">
        <v>14</v>
      </c>
      <c r="BR26" s="53">
        <f>SUM($AZ$26+$AW$28+$AW$30+$AZ$32+$AW$37+$AZ$39+$AZ$41+$AW$43)</f>
        <v>43</v>
      </c>
      <c r="BS26" s="53">
        <f>SUM(BP26-BR26)</f>
        <v>55</v>
      </c>
      <c r="BT26" s="47"/>
      <c r="BU26" s="47"/>
      <c r="BV26" s="50"/>
      <c r="BW26" s="31"/>
      <c r="BX26" s="31"/>
      <c r="BY26" s="31"/>
      <c r="BZ26" s="31"/>
      <c r="CA26" s="31"/>
      <c r="CB26" s="31"/>
      <c r="CC26" s="24"/>
      <c r="CD26" s="24"/>
      <c r="CE26" s="24"/>
      <c r="CF26" s="24"/>
      <c r="CG26" s="24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16"/>
    </row>
    <row r="27" spans="2:116" s="4" customFormat="1" ht="18" customHeight="1">
      <c r="B27" s="82">
        <v>3</v>
      </c>
      <c r="C27" s="83"/>
      <c r="D27" s="83"/>
      <c r="E27" s="83"/>
      <c r="F27" s="83"/>
      <c r="G27" s="83"/>
      <c r="H27" s="83"/>
      <c r="I27" s="83"/>
      <c r="J27" s="84"/>
      <c r="K27" s="84"/>
      <c r="L27" s="84"/>
      <c r="M27" s="84"/>
      <c r="N27" s="85"/>
      <c r="O27" s="77" t="str">
        <f>P20</f>
        <v>Füchse Berlin</v>
      </c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2" t="s">
        <v>15</v>
      </c>
      <c r="AF27" s="78" t="str">
        <f>P16</f>
        <v>SV Lok Rangsdorf</v>
      </c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9"/>
      <c r="AW27" s="64">
        <v>25</v>
      </c>
      <c r="AX27" s="80"/>
      <c r="AY27" s="12" t="s">
        <v>14</v>
      </c>
      <c r="AZ27" s="80">
        <v>6</v>
      </c>
      <c r="BA27" s="81"/>
      <c r="BB27" s="64"/>
      <c r="BC27" s="65"/>
      <c r="BD27" s="46"/>
      <c r="BE27" s="47"/>
      <c r="BF27" s="51">
        <f t="shared" si="0"/>
        <v>2</v>
      </c>
      <c r="BG27" s="51" t="s">
        <v>14</v>
      </c>
      <c r="BH27" s="51">
        <f t="shared" si="1"/>
        <v>0</v>
      </c>
      <c r="BI27" s="47"/>
      <c r="BJ27" s="47"/>
      <c r="BK27" s="47"/>
      <c r="BL27" s="47"/>
      <c r="BM27" s="52" t="str">
        <f>$P$16</f>
        <v>SV Lok Rangsdorf</v>
      </c>
      <c r="BN27" s="53">
        <f>COUNT($BF$25,$BH$27,$BF$30,$BH$33,$BH$36,$BF$38,$BH$41,$BF$44)</f>
        <v>8</v>
      </c>
      <c r="BO27" s="53">
        <f>SUM($BF$25+$BH$27+$BF$30+$BH$33+$BH$36+$BF$38+$BH$41+$BF$44)</f>
        <v>6</v>
      </c>
      <c r="BP27" s="53">
        <f>SUM($AW$25+$AZ$27+$AW$30+$AZ$33+$AZ$36+$AW$38+$AZ$41+$AW$44)</f>
        <v>70</v>
      </c>
      <c r="BQ27" s="54" t="s">
        <v>14</v>
      </c>
      <c r="BR27" s="53">
        <f>SUM($AZ$25+$AW$27+$AZ$30+$AW$33+$AW$36+$AZ$38+$AW$41+$AZ$44)</f>
        <v>109</v>
      </c>
      <c r="BS27" s="53">
        <f>SUM(BP27-BR27)</f>
        <v>-39</v>
      </c>
      <c r="BT27" s="47"/>
      <c r="BU27" s="47"/>
      <c r="BV27" s="50"/>
      <c r="BW27" s="31"/>
      <c r="BX27" s="31"/>
      <c r="BY27" s="31"/>
      <c r="BZ27" s="31"/>
      <c r="CA27" s="31"/>
      <c r="CB27" s="31"/>
      <c r="CC27" s="24"/>
      <c r="CD27" s="24"/>
      <c r="CE27" s="24"/>
      <c r="CF27" s="24"/>
      <c r="CG27" s="24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16"/>
    </row>
    <row r="28" spans="2:116" s="4" customFormat="1" ht="18" customHeight="1" thickBot="1">
      <c r="B28" s="66">
        <v>4</v>
      </c>
      <c r="C28" s="67"/>
      <c r="D28" s="67"/>
      <c r="E28" s="67"/>
      <c r="F28" s="67"/>
      <c r="G28" s="67"/>
      <c r="H28" s="67"/>
      <c r="I28" s="67"/>
      <c r="J28" s="68"/>
      <c r="K28" s="68"/>
      <c r="L28" s="68"/>
      <c r="M28" s="68"/>
      <c r="N28" s="69"/>
      <c r="O28" s="70" t="str">
        <f>P17</f>
        <v>VfL Lichtenrade I</v>
      </c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8" t="s">
        <v>15</v>
      </c>
      <c r="AF28" s="71" t="str">
        <f>P18</f>
        <v>LHC Cottbus</v>
      </c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73">
        <v>5</v>
      </c>
      <c r="AX28" s="74"/>
      <c r="AY28" s="8" t="s">
        <v>14</v>
      </c>
      <c r="AZ28" s="74">
        <v>12</v>
      </c>
      <c r="BA28" s="75"/>
      <c r="BB28" s="73"/>
      <c r="BC28" s="76"/>
      <c r="BD28" s="46"/>
      <c r="BE28" s="47"/>
      <c r="BF28" s="51">
        <f t="shared" si="0"/>
        <v>0</v>
      </c>
      <c r="BG28" s="51" t="s">
        <v>14</v>
      </c>
      <c r="BH28" s="51">
        <f t="shared" si="1"/>
        <v>2</v>
      </c>
      <c r="BI28" s="47"/>
      <c r="BJ28" s="47"/>
      <c r="BK28" s="47"/>
      <c r="BL28" s="47"/>
      <c r="BM28" s="55" t="str">
        <f>$P$19</f>
        <v>VfL Lichtenrade II</v>
      </c>
      <c r="BN28" s="53">
        <f>COUNT($BH$26,$BF$29,$BH$31,$BF$33,$BF$37,$BH$40,$BF$42,$BH$44)</f>
        <v>8</v>
      </c>
      <c r="BO28" s="53">
        <f>SUM($BH$26+$BF$29+$BH$31+$BF$33+$BF$37+$BH$40+$BF$42+$BH$44)</f>
        <v>6</v>
      </c>
      <c r="BP28" s="53">
        <f>SUM($AZ$26+$AW$29+$AZ$31+AW$33+AW$37+AZ$40+AW$42+AZ$44)</f>
        <v>66</v>
      </c>
      <c r="BQ28" s="54" t="s">
        <v>14</v>
      </c>
      <c r="BR28" s="53">
        <f>SUM($AW$26+$AZ$29+$AW$31+$AZ$33+$AZ$37+$AW$40+$AZ$42+$AW$44)</f>
        <v>105</v>
      </c>
      <c r="BS28" s="53">
        <f>SUM(BP28-BR28)</f>
        <v>-39</v>
      </c>
      <c r="BT28" s="47"/>
      <c r="BU28" s="47"/>
      <c r="BV28" s="50"/>
      <c r="BW28" s="31"/>
      <c r="BX28" s="31"/>
      <c r="BY28" s="31"/>
      <c r="BZ28" s="31"/>
      <c r="CA28" s="31"/>
      <c r="CB28" s="31"/>
      <c r="CC28" s="24"/>
      <c r="CD28" s="24"/>
      <c r="CE28" s="24"/>
      <c r="CF28" s="24"/>
      <c r="CG28" s="24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16"/>
    </row>
    <row r="29" spans="2:116" s="4" customFormat="1" ht="18" customHeight="1">
      <c r="B29" s="82">
        <v>5</v>
      </c>
      <c r="C29" s="83"/>
      <c r="D29" s="83"/>
      <c r="E29" s="83"/>
      <c r="F29" s="83"/>
      <c r="G29" s="83"/>
      <c r="H29" s="83"/>
      <c r="I29" s="83"/>
      <c r="J29" s="84"/>
      <c r="K29" s="84"/>
      <c r="L29" s="84"/>
      <c r="M29" s="84"/>
      <c r="N29" s="85"/>
      <c r="O29" s="77" t="str">
        <f>P19</f>
        <v>VfL Lichtenrade II</v>
      </c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2" t="s">
        <v>15</v>
      </c>
      <c r="AF29" s="78" t="str">
        <f>P20</f>
        <v>Füchse Berlin</v>
      </c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9"/>
      <c r="AW29" s="64">
        <v>5</v>
      </c>
      <c r="AX29" s="80"/>
      <c r="AY29" s="12" t="s">
        <v>14</v>
      </c>
      <c r="AZ29" s="80">
        <v>19</v>
      </c>
      <c r="BA29" s="81"/>
      <c r="BB29" s="64"/>
      <c r="BC29" s="65"/>
      <c r="BD29" s="46"/>
      <c r="BE29" s="47"/>
      <c r="BF29" s="51">
        <f t="shared" si="0"/>
        <v>0</v>
      </c>
      <c r="BG29" s="51" t="s">
        <v>14</v>
      </c>
      <c r="BH29" s="51">
        <f t="shared" si="1"/>
        <v>2</v>
      </c>
      <c r="BI29" s="47"/>
      <c r="BJ29" s="47"/>
      <c r="BK29" s="47"/>
      <c r="BL29" s="47"/>
      <c r="BM29" s="55" t="str">
        <f>$P$17</f>
        <v>VfL Lichtenrade I</v>
      </c>
      <c r="BN29" s="53">
        <f>COUNT($BH$25,$BF$28,$BF$31,$BH$34,$BF$36,$BH$39,$BH$42,$BF$45)</f>
        <v>8</v>
      </c>
      <c r="BO29" s="53">
        <f>SUM($BH$25+$BF$28+$BF$31+$BH$34+$BF$36+$BH$39+$BH$42+$BF$45)</f>
        <v>0</v>
      </c>
      <c r="BP29" s="53">
        <f>SUM($AZ$25+$AW$28+$AW$31+$AZ$34+$AW$36+$AZ$39+$AZ$42+$AW$45)</f>
        <v>49</v>
      </c>
      <c r="BQ29" s="54" t="s">
        <v>14</v>
      </c>
      <c r="BR29" s="53">
        <f>SUM($AW$25+$AZ$28+$AZ$31+$AW$34+$AZ$36+$AW$39+$AW$42+$AZ$45)</f>
        <v>94</v>
      </c>
      <c r="BS29" s="53">
        <f>SUM(BP29-BR29)</f>
        <v>-45</v>
      </c>
      <c r="BT29" s="47"/>
      <c r="BU29" s="47"/>
      <c r="BV29" s="50"/>
      <c r="BW29" s="31"/>
      <c r="BX29" s="31"/>
      <c r="BY29" s="31"/>
      <c r="BZ29" s="31"/>
      <c r="CA29" s="31"/>
      <c r="CB29" s="31"/>
      <c r="CC29" s="24"/>
      <c r="CD29" s="24"/>
      <c r="CE29" s="24"/>
      <c r="CF29" s="24"/>
      <c r="CG29" s="24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16"/>
    </row>
    <row r="30" spans="2:116" s="4" customFormat="1" ht="18" customHeight="1" thickBot="1">
      <c r="B30" s="66">
        <v>6</v>
      </c>
      <c r="C30" s="67"/>
      <c r="D30" s="67"/>
      <c r="E30" s="67"/>
      <c r="F30" s="67"/>
      <c r="G30" s="67"/>
      <c r="H30" s="67"/>
      <c r="I30" s="67"/>
      <c r="J30" s="68"/>
      <c r="K30" s="68"/>
      <c r="L30" s="68"/>
      <c r="M30" s="68"/>
      <c r="N30" s="69"/>
      <c r="O30" s="70" t="str">
        <f>P16</f>
        <v>SV Lok Rangsdorf</v>
      </c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8" t="s">
        <v>15</v>
      </c>
      <c r="AF30" s="71" t="str">
        <f>P18</f>
        <v>LHC Cottbus</v>
      </c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2"/>
      <c r="AW30" s="73">
        <v>5</v>
      </c>
      <c r="AX30" s="74"/>
      <c r="AY30" s="8" t="s">
        <v>14</v>
      </c>
      <c r="AZ30" s="74">
        <v>16</v>
      </c>
      <c r="BA30" s="75"/>
      <c r="BB30" s="73"/>
      <c r="BC30" s="76"/>
      <c r="BD30" s="46"/>
      <c r="BE30" s="47"/>
      <c r="BF30" s="51">
        <f t="shared" si="0"/>
        <v>0</v>
      </c>
      <c r="BG30" s="51" t="s">
        <v>14</v>
      </c>
      <c r="BH30" s="51">
        <f t="shared" si="1"/>
        <v>2</v>
      </c>
      <c r="BI30" s="47"/>
      <c r="BJ30" s="47"/>
      <c r="BK30" s="38"/>
      <c r="BL30" s="38"/>
      <c r="BM30" s="38"/>
      <c r="BN30" s="38"/>
      <c r="BO30" s="38"/>
      <c r="BP30" s="38"/>
      <c r="BQ30" s="38"/>
      <c r="BR30" s="38"/>
      <c r="BS30" s="38"/>
      <c r="BT30" s="47"/>
      <c r="BU30" s="47"/>
      <c r="BV30" s="50"/>
      <c r="BW30" s="31"/>
      <c r="BX30" s="31"/>
      <c r="BY30" s="31"/>
      <c r="BZ30" s="31"/>
      <c r="CA30" s="31"/>
      <c r="CB30" s="31"/>
      <c r="CC30" s="24"/>
      <c r="CD30" s="24"/>
      <c r="CE30" s="24"/>
      <c r="CF30" s="24"/>
      <c r="CG30" s="24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16"/>
    </row>
    <row r="31" spans="2:116" s="4" customFormat="1" ht="18" customHeight="1">
      <c r="B31" s="82">
        <v>7</v>
      </c>
      <c r="C31" s="83"/>
      <c r="D31" s="83"/>
      <c r="E31" s="83"/>
      <c r="F31" s="83"/>
      <c r="G31" s="83"/>
      <c r="H31" s="83"/>
      <c r="I31" s="83"/>
      <c r="J31" s="84"/>
      <c r="K31" s="84"/>
      <c r="L31" s="84"/>
      <c r="M31" s="84"/>
      <c r="N31" s="85"/>
      <c r="O31" s="77" t="str">
        <f>P17</f>
        <v>VfL Lichtenrade I</v>
      </c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2" t="s">
        <v>15</v>
      </c>
      <c r="AF31" s="78" t="str">
        <f>P19</f>
        <v>VfL Lichtenrade II</v>
      </c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9"/>
      <c r="AW31" s="64">
        <v>9</v>
      </c>
      <c r="AX31" s="80"/>
      <c r="AY31" s="12" t="s">
        <v>14</v>
      </c>
      <c r="AZ31" s="80">
        <v>19</v>
      </c>
      <c r="BA31" s="81"/>
      <c r="BB31" s="64"/>
      <c r="BC31" s="65"/>
      <c r="BD31" s="56"/>
      <c r="BE31" s="47"/>
      <c r="BF31" s="51">
        <f t="shared" si="0"/>
        <v>0</v>
      </c>
      <c r="BG31" s="51" t="s">
        <v>14</v>
      </c>
      <c r="BH31" s="51">
        <f t="shared" si="1"/>
        <v>2</v>
      </c>
      <c r="BI31" s="47"/>
      <c r="BJ31" s="47"/>
      <c r="BK31" s="57"/>
      <c r="BL31" s="57"/>
      <c r="BM31" s="46"/>
      <c r="BN31" s="46"/>
      <c r="BO31" s="46"/>
      <c r="BP31" s="46"/>
      <c r="BQ31" s="46"/>
      <c r="BR31" s="46"/>
      <c r="BS31" s="53"/>
      <c r="BT31" s="47"/>
      <c r="BU31" s="47"/>
      <c r="BV31" s="50"/>
      <c r="BW31" s="31"/>
      <c r="BX31" s="31"/>
      <c r="BY31" s="31"/>
      <c r="BZ31" s="31"/>
      <c r="CA31" s="31"/>
      <c r="CB31" s="31"/>
      <c r="CC31" s="24"/>
      <c r="CD31" s="24"/>
      <c r="CE31" s="24"/>
      <c r="CF31" s="24"/>
      <c r="CG31" s="24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16"/>
    </row>
    <row r="32" spans="2:116" s="4" customFormat="1" ht="18" customHeight="1" thickBot="1">
      <c r="B32" s="66">
        <v>8</v>
      </c>
      <c r="C32" s="67"/>
      <c r="D32" s="67"/>
      <c r="E32" s="67"/>
      <c r="F32" s="67"/>
      <c r="G32" s="67"/>
      <c r="H32" s="67"/>
      <c r="I32" s="67"/>
      <c r="J32" s="68"/>
      <c r="K32" s="68"/>
      <c r="L32" s="68"/>
      <c r="M32" s="68"/>
      <c r="N32" s="69"/>
      <c r="O32" s="70" t="str">
        <f>P18</f>
        <v>LHC Cottbus</v>
      </c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8" t="s">
        <v>15</v>
      </c>
      <c r="AF32" s="71" t="str">
        <f>P20</f>
        <v>Füchse Berlin</v>
      </c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73">
        <v>9</v>
      </c>
      <c r="AX32" s="74"/>
      <c r="AY32" s="8" t="s">
        <v>14</v>
      </c>
      <c r="AZ32" s="74">
        <v>8</v>
      </c>
      <c r="BA32" s="75"/>
      <c r="BB32" s="73"/>
      <c r="BC32" s="76"/>
      <c r="BD32" s="56"/>
      <c r="BE32" s="47"/>
      <c r="BF32" s="51">
        <f t="shared" si="0"/>
        <v>2</v>
      </c>
      <c r="BG32" s="51" t="s">
        <v>14</v>
      </c>
      <c r="BH32" s="51">
        <f t="shared" si="1"/>
        <v>0</v>
      </c>
      <c r="BI32" s="47"/>
      <c r="BJ32" s="47"/>
      <c r="BK32" s="57"/>
      <c r="BL32" s="57"/>
      <c r="BM32" s="46"/>
      <c r="BN32" s="46"/>
      <c r="BO32" s="46"/>
      <c r="BP32" s="46"/>
      <c r="BQ32" s="46"/>
      <c r="BR32" s="46"/>
      <c r="BS32" s="53"/>
      <c r="BT32" s="47"/>
      <c r="BU32" s="47"/>
      <c r="BV32" s="50"/>
      <c r="BW32" s="31"/>
      <c r="BX32" s="31"/>
      <c r="BY32" s="31"/>
      <c r="BZ32" s="31"/>
      <c r="CA32" s="31"/>
      <c r="CB32" s="31"/>
      <c r="CC32" s="24"/>
      <c r="CD32" s="24"/>
      <c r="CE32" s="24"/>
      <c r="CF32" s="24"/>
      <c r="CG32" s="24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16"/>
    </row>
    <row r="33" spans="2:116" s="4" customFormat="1" ht="18" customHeight="1">
      <c r="B33" s="82">
        <v>9</v>
      </c>
      <c r="C33" s="83"/>
      <c r="D33" s="83"/>
      <c r="E33" s="83"/>
      <c r="F33" s="83"/>
      <c r="G33" s="83"/>
      <c r="H33" s="83"/>
      <c r="I33" s="83"/>
      <c r="J33" s="84"/>
      <c r="K33" s="84"/>
      <c r="L33" s="84"/>
      <c r="M33" s="84"/>
      <c r="N33" s="85"/>
      <c r="O33" s="77" t="str">
        <f>P19</f>
        <v>VfL Lichtenrade II</v>
      </c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2" t="s">
        <v>15</v>
      </c>
      <c r="AF33" s="78" t="str">
        <f>P16</f>
        <v>SV Lok Rangsdorf</v>
      </c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9"/>
      <c r="AW33" s="64">
        <v>10</v>
      </c>
      <c r="AX33" s="80"/>
      <c r="AY33" s="12" t="s">
        <v>14</v>
      </c>
      <c r="AZ33" s="80">
        <v>16</v>
      </c>
      <c r="BA33" s="81"/>
      <c r="BB33" s="64"/>
      <c r="BC33" s="65"/>
      <c r="BD33" s="56"/>
      <c r="BE33" s="47"/>
      <c r="BF33" s="51">
        <f t="shared" si="0"/>
        <v>0</v>
      </c>
      <c r="BG33" s="51" t="s">
        <v>14</v>
      </c>
      <c r="BH33" s="51">
        <f t="shared" si="1"/>
        <v>2</v>
      </c>
      <c r="BI33" s="47"/>
      <c r="BJ33" s="47"/>
      <c r="BK33" s="57"/>
      <c r="BL33" s="57"/>
      <c r="BM33" s="46"/>
      <c r="BN33" s="46"/>
      <c r="BO33" s="46"/>
      <c r="BP33" s="46"/>
      <c r="BQ33" s="46"/>
      <c r="BR33" s="46"/>
      <c r="BS33" s="53"/>
      <c r="BT33" s="47"/>
      <c r="BU33" s="47"/>
      <c r="BV33" s="50"/>
      <c r="BW33" s="31"/>
      <c r="BX33" s="31"/>
      <c r="BY33" s="31"/>
      <c r="BZ33" s="31"/>
      <c r="CA33" s="31"/>
      <c r="CB33" s="31"/>
      <c r="CC33" s="24"/>
      <c r="CD33" s="24"/>
      <c r="CE33" s="24"/>
      <c r="CF33" s="24"/>
      <c r="CG33" s="24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16"/>
    </row>
    <row r="34" spans="2:116" s="4" customFormat="1" ht="18" customHeight="1" thickBot="1">
      <c r="B34" s="66">
        <v>10</v>
      </c>
      <c r="C34" s="67"/>
      <c r="D34" s="67"/>
      <c r="E34" s="67"/>
      <c r="F34" s="67"/>
      <c r="G34" s="67"/>
      <c r="H34" s="67"/>
      <c r="I34" s="67"/>
      <c r="J34" s="68"/>
      <c r="K34" s="68"/>
      <c r="L34" s="68"/>
      <c r="M34" s="68"/>
      <c r="N34" s="69"/>
      <c r="O34" s="70" t="str">
        <f>P20</f>
        <v>Füchse Berlin</v>
      </c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8" t="s">
        <v>15</v>
      </c>
      <c r="AF34" s="71" t="str">
        <f>P17</f>
        <v>VfL Lichtenrade I</v>
      </c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2"/>
      <c r="AW34" s="73">
        <v>16</v>
      </c>
      <c r="AX34" s="74"/>
      <c r="AY34" s="8" t="s">
        <v>14</v>
      </c>
      <c r="AZ34" s="74">
        <v>7</v>
      </c>
      <c r="BA34" s="75"/>
      <c r="BB34" s="73"/>
      <c r="BC34" s="76"/>
      <c r="BD34" s="56"/>
      <c r="BE34" s="47"/>
      <c r="BF34" s="51">
        <f t="shared" si="0"/>
        <v>2</v>
      </c>
      <c r="BG34" s="51" t="s">
        <v>14</v>
      </c>
      <c r="BH34" s="51">
        <f t="shared" si="1"/>
        <v>0</v>
      </c>
      <c r="BI34" s="47"/>
      <c r="BJ34" s="47"/>
      <c r="BK34" s="57"/>
      <c r="BL34" s="57"/>
      <c r="BM34" s="46"/>
      <c r="BN34" s="46"/>
      <c r="BO34" s="46"/>
      <c r="BP34" s="46"/>
      <c r="BQ34" s="46"/>
      <c r="BR34" s="46"/>
      <c r="BS34" s="53"/>
      <c r="BT34" s="47"/>
      <c r="BU34" s="47"/>
      <c r="BV34" s="50"/>
      <c r="BW34" s="31"/>
      <c r="BX34" s="31"/>
      <c r="BY34" s="31"/>
      <c r="BZ34" s="31"/>
      <c r="CA34" s="31"/>
      <c r="CB34" s="31"/>
      <c r="CC34" s="24"/>
      <c r="CD34" s="24"/>
      <c r="CE34" s="24"/>
      <c r="CF34" s="24"/>
      <c r="CG34" s="24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16"/>
    </row>
    <row r="35" spans="2:116" s="4" customFormat="1" ht="18" customHeight="1" thickBot="1">
      <c r="B35" s="62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63"/>
      <c r="AG35" s="63"/>
      <c r="AH35" s="63"/>
      <c r="AI35" s="63"/>
      <c r="AJ35" s="13"/>
      <c r="AK35" s="2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56"/>
      <c r="BE35" s="47"/>
      <c r="BF35" s="51"/>
      <c r="BG35" s="51"/>
      <c r="BH35" s="51"/>
      <c r="BI35" s="47"/>
      <c r="BJ35" s="47"/>
      <c r="BK35" s="57"/>
      <c r="BL35" s="57"/>
      <c r="BM35" s="46"/>
      <c r="BN35" s="46"/>
      <c r="BO35" s="46"/>
      <c r="BP35" s="46"/>
      <c r="BQ35" s="46"/>
      <c r="BR35" s="46"/>
      <c r="BS35" s="53"/>
      <c r="BT35" s="47"/>
      <c r="BU35" s="47"/>
      <c r="BV35" s="50"/>
      <c r="BW35" s="31"/>
      <c r="BX35" s="31"/>
      <c r="BY35" s="31"/>
      <c r="BZ35" s="31"/>
      <c r="CA35" s="31"/>
      <c r="CB35" s="31"/>
      <c r="CC35" s="24"/>
      <c r="CD35" s="24"/>
      <c r="CE35" s="24"/>
      <c r="CF35" s="24"/>
      <c r="CG35" s="24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16"/>
    </row>
    <row r="36" spans="2:115" s="5" customFormat="1" ht="18" customHeight="1">
      <c r="B36" s="82">
        <v>11</v>
      </c>
      <c r="C36" s="83"/>
      <c r="D36" s="83"/>
      <c r="E36" s="83"/>
      <c r="F36" s="83"/>
      <c r="G36" s="83"/>
      <c r="H36" s="83"/>
      <c r="I36" s="83"/>
      <c r="J36" s="84"/>
      <c r="K36" s="84"/>
      <c r="L36" s="84"/>
      <c r="M36" s="84"/>
      <c r="N36" s="85"/>
      <c r="O36" s="77" t="str">
        <f>P17</f>
        <v>VfL Lichtenrade I</v>
      </c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2" t="s">
        <v>15</v>
      </c>
      <c r="AF36" s="78" t="str">
        <f>P16</f>
        <v>SV Lok Rangsdorf</v>
      </c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9"/>
      <c r="AW36" s="64">
        <v>9</v>
      </c>
      <c r="AX36" s="80"/>
      <c r="AY36" s="12" t="s">
        <v>14</v>
      </c>
      <c r="AZ36" s="80">
        <v>10</v>
      </c>
      <c r="BA36" s="81"/>
      <c r="BB36" s="64"/>
      <c r="BC36" s="65"/>
      <c r="BD36" s="46"/>
      <c r="BE36" s="47"/>
      <c r="BF36" s="51">
        <f>IF(ISBLANK(AW36),"0",IF(AW36&gt;AZ36,2,IF(AW36=AZ36,1,0)))</f>
        <v>0</v>
      </c>
      <c r="BG36" s="51" t="s">
        <v>14</v>
      </c>
      <c r="BH36" s="51">
        <f>IF(ISBLANK(AZ36),"0",IF(AZ36&gt;AW36,2,IF(AZ36=AW36,1,0)))</f>
        <v>2</v>
      </c>
      <c r="BI36" s="47"/>
      <c r="BJ36" s="47"/>
      <c r="BK36" s="47"/>
      <c r="BL36" s="47"/>
      <c r="BM36" s="52"/>
      <c r="BN36" s="53"/>
      <c r="BO36" s="53"/>
      <c r="BP36" s="53"/>
      <c r="BQ36" s="54"/>
      <c r="BR36" s="53"/>
      <c r="BS36" s="53"/>
      <c r="BT36" s="47"/>
      <c r="BU36" s="47"/>
      <c r="BV36" s="50"/>
      <c r="BW36" s="31"/>
      <c r="BX36" s="31"/>
      <c r="BY36" s="31"/>
      <c r="BZ36" s="31"/>
      <c r="CA36" s="31"/>
      <c r="CB36" s="31"/>
      <c r="CC36" s="25"/>
      <c r="CD36" s="25"/>
      <c r="CE36" s="25"/>
      <c r="CF36" s="25"/>
      <c r="CG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2:116" s="4" customFormat="1" ht="18" customHeight="1" thickBot="1">
      <c r="B37" s="66">
        <v>12</v>
      </c>
      <c r="C37" s="67"/>
      <c r="D37" s="67"/>
      <c r="E37" s="67"/>
      <c r="F37" s="67"/>
      <c r="G37" s="67"/>
      <c r="H37" s="67"/>
      <c r="I37" s="67"/>
      <c r="J37" s="68"/>
      <c r="K37" s="68"/>
      <c r="L37" s="68"/>
      <c r="M37" s="68"/>
      <c r="N37" s="69"/>
      <c r="O37" s="70" t="str">
        <f>P19</f>
        <v>VfL Lichtenrade II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8" t="s">
        <v>15</v>
      </c>
      <c r="AF37" s="71" t="str">
        <f>P18</f>
        <v>LHC Cottbus</v>
      </c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2"/>
      <c r="AW37" s="73">
        <v>2</v>
      </c>
      <c r="AX37" s="74"/>
      <c r="AY37" s="8" t="s">
        <v>14</v>
      </c>
      <c r="AZ37" s="74">
        <v>15</v>
      </c>
      <c r="BA37" s="75"/>
      <c r="BB37" s="73"/>
      <c r="BC37" s="76"/>
      <c r="BD37" s="46"/>
      <c r="BE37" s="47"/>
      <c r="BF37" s="51">
        <f aca="true" t="shared" si="2" ref="BF37:BF45">IF(ISBLANK(AW37),"0",IF(AW37&gt;AZ37,2,IF(AW37=AZ37,1,0)))</f>
        <v>0</v>
      </c>
      <c r="BG37" s="51" t="s">
        <v>14</v>
      </c>
      <c r="BH37" s="51">
        <f aca="true" t="shared" si="3" ref="BH37:BH45">IF(ISBLANK(AZ37),"0",IF(AZ37&gt;AW37,2,IF(AZ37=AW37,1,0)))</f>
        <v>2</v>
      </c>
      <c r="BI37" s="47"/>
      <c r="BJ37" s="47"/>
      <c r="BK37" s="47"/>
      <c r="BL37" s="47"/>
      <c r="BM37" s="55"/>
      <c r="BN37" s="53"/>
      <c r="BO37" s="53"/>
      <c r="BP37" s="53"/>
      <c r="BQ37" s="54"/>
      <c r="BR37" s="53"/>
      <c r="BS37" s="53"/>
      <c r="BT37" s="47"/>
      <c r="BU37" s="47"/>
      <c r="BV37" s="50"/>
      <c r="BW37" s="31"/>
      <c r="BX37" s="31"/>
      <c r="BY37" s="31"/>
      <c r="BZ37" s="31"/>
      <c r="CA37" s="31"/>
      <c r="CB37" s="31"/>
      <c r="CC37" s="24"/>
      <c r="CD37" s="24"/>
      <c r="CE37" s="24"/>
      <c r="CF37" s="24"/>
      <c r="CG37" s="24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16"/>
    </row>
    <row r="38" spans="2:116" s="4" customFormat="1" ht="18" customHeight="1">
      <c r="B38" s="82">
        <v>13</v>
      </c>
      <c r="C38" s="83"/>
      <c r="D38" s="83"/>
      <c r="E38" s="83"/>
      <c r="F38" s="83"/>
      <c r="G38" s="83"/>
      <c r="H38" s="83"/>
      <c r="I38" s="83"/>
      <c r="J38" s="84"/>
      <c r="K38" s="84"/>
      <c r="L38" s="84"/>
      <c r="M38" s="84"/>
      <c r="N38" s="85"/>
      <c r="O38" s="77" t="str">
        <f>P16</f>
        <v>SV Lok Rangsdorf</v>
      </c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2" t="s">
        <v>15</v>
      </c>
      <c r="AF38" s="78" t="str">
        <f>P20</f>
        <v>Füchse Berlin</v>
      </c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9"/>
      <c r="AW38" s="64">
        <v>7</v>
      </c>
      <c r="AX38" s="80"/>
      <c r="AY38" s="12" t="s">
        <v>14</v>
      </c>
      <c r="AZ38" s="80">
        <v>14</v>
      </c>
      <c r="BA38" s="81"/>
      <c r="BB38" s="64"/>
      <c r="BC38" s="65"/>
      <c r="BD38" s="46"/>
      <c r="BE38" s="47"/>
      <c r="BF38" s="51">
        <f t="shared" si="2"/>
        <v>0</v>
      </c>
      <c r="BG38" s="51" t="s">
        <v>14</v>
      </c>
      <c r="BH38" s="51">
        <f t="shared" si="3"/>
        <v>2</v>
      </c>
      <c r="BI38" s="47"/>
      <c r="BJ38" s="47"/>
      <c r="BK38" s="47"/>
      <c r="BL38" s="47"/>
      <c r="BM38" s="55"/>
      <c r="BN38" s="53"/>
      <c r="BO38" s="53"/>
      <c r="BP38" s="53"/>
      <c r="BQ38" s="54"/>
      <c r="BR38" s="53"/>
      <c r="BS38" s="53"/>
      <c r="BT38" s="47"/>
      <c r="BU38" s="47"/>
      <c r="BV38" s="50"/>
      <c r="BW38" s="31"/>
      <c r="BX38" s="31"/>
      <c r="BY38" s="31"/>
      <c r="BZ38" s="31"/>
      <c r="CA38" s="31"/>
      <c r="CB38" s="31"/>
      <c r="CC38" s="24"/>
      <c r="CD38" s="24"/>
      <c r="CE38" s="24"/>
      <c r="CF38" s="24"/>
      <c r="CG38" s="24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16"/>
    </row>
    <row r="39" spans="2:116" s="4" customFormat="1" ht="18" customHeight="1" thickBot="1">
      <c r="B39" s="66">
        <v>14</v>
      </c>
      <c r="C39" s="67"/>
      <c r="D39" s="67"/>
      <c r="E39" s="67"/>
      <c r="F39" s="67"/>
      <c r="G39" s="67"/>
      <c r="H39" s="67"/>
      <c r="I39" s="67"/>
      <c r="J39" s="68"/>
      <c r="K39" s="68"/>
      <c r="L39" s="68"/>
      <c r="M39" s="68"/>
      <c r="N39" s="69"/>
      <c r="O39" s="70" t="str">
        <f>P18</f>
        <v>LHC Cottbus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8" t="s">
        <v>15</v>
      </c>
      <c r="AF39" s="71" t="str">
        <f>P17</f>
        <v>VfL Lichtenrade I</v>
      </c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2"/>
      <c r="AW39" s="73">
        <v>12</v>
      </c>
      <c r="AX39" s="74"/>
      <c r="AY39" s="8" t="s">
        <v>14</v>
      </c>
      <c r="AZ39" s="74">
        <v>4</v>
      </c>
      <c r="BA39" s="75"/>
      <c r="BB39" s="73"/>
      <c r="BC39" s="76"/>
      <c r="BD39" s="46"/>
      <c r="BE39" s="47"/>
      <c r="BF39" s="51">
        <f t="shared" si="2"/>
        <v>2</v>
      </c>
      <c r="BG39" s="51" t="s">
        <v>14</v>
      </c>
      <c r="BH39" s="51">
        <f t="shared" si="3"/>
        <v>0</v>
      </c>
      <c r="BI39" s="47"/>
      <c r="BJ39" s="47"/>
      <c r="BK39" s="47"/>
      <c r="BL39" s="47"/>
      <c r="BM39" s="55"/>
      <c r="BN39" s="53"/>
      <c r="BO39" s="53"/>
      <c r="BP39" s="53"/>
      <c r="BQ39" s="54"/>
      <c r="BR39" s="53"/>
      <c r="BS39" s="53"/>
      <c r="BT39" s="47"/>
      <c r="BU39" s="47"/>
      <c r="BV39" s="50"/>
      <c r="BW39" s="31"/>
      <c r="BX39" s="31"/>
      <c r="BY39" s="31"/>
      <c r="BZ39" s="31"/>
      <c r="CA39" s="31"/>
      <c r="CB39" s="31"/>
      <c r="CC39" s="24"/>
      <c r="CD39" s="24"/>
      <c r="CE39" s="24"/>
      <c r="CF39" s="24"/>
      <c r="CG39" s="24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16"/>
    </row>
    <row r="40" spans="2:116" s="4" customFormat="1" ht="18" customHeight="1">
      <c r="B40" s="82">
        <v>15</v>
      </c>
      <c r="C40" s="83"/>
      <c r="D40" s="83"/>
      <c r="E40" s="83"/>
      <c r="F40" s="83"/>
      <c r="G40" s="83"/>
      <c r="H40" s="83"/>
      <c r="I40" s="83"/>
      <c r="J40" s="84"/>
      <c r="K40" s="84"/>
      <c r="L40" s="84"/>
      <c r="M40" s="84"/>
      <c r="N40" s="85"/>
      <c r="O40" s="77" t="str">
        <f>P20</f>
        <v>Füchse Berlin</v>
      </c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2" t="s">
        <v>15</v>
      </c>
      <c r="AF40" s="78" t="str">
        <f>P19</f>
        <v>VfL Lichtenrade II</v>
      </c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9"/>
      <c r="AW40" s="64">
        <v>21</v>
      </c>
      <c r="AX40" s="80"/>
      <c r="AY40" s="12" t="s">
        <v>14</v>
      </c>
      <c r="AZ40" s="80">
        <v>3</v>
      </c>
      <c r="BA40" s="81"/>
      <c r="BB40" s="64"/>
      <c r="BC40" s="65"/>
      <c r="BD40" s="46"/>
      <c r="BE40" s="47"/>
      <c r="BF40" s="51">
        <f t="shared" si="2"/>
        <v>2</v>
      </c>
      <c r="BG40" s="51" t="s">
        <v>14</v>
      </c>
      <c r="BH40" s="51">
        <f t="shared" si="3"/>
        <v>0</v>
      </c>
      <c r="BI40" s="47"/>
      <c r="BJ40" s="47"/>
      <c r="BK40" s="47"/>
      <c r="BL40" s="47"/>
      <c r="BM40" s="55"/>
      <c r="BN40" s="53"/>
      <c r="BO40" s="53"/>
      <c r="BP40" s="53"/>
      <c r="BQ40" s="54"/>
      <c r="BR40" s="53"/>
      <c r="BS40" s="53"/>
      <c r="BT40" s="47"/>
      <c r="BU40" s="47"/>
      <c r="BV40" s="50"/>
      <c r="BW40" s="31"/>
      <c r="BX40" s="31"/>
      <c r="BY40" s="31"/>
      <c r="BZ40" s="31"/>
      <c r="CA40" s="31"/>
      <c r="CB40" s="31"/>
      <c r="CC40" s="24"/>
      <c r="CD40" s="24"/>
      <c r="CE40" s="24"/>
      <c r="CF40" s="24"/>
      <c r="CG40" s="24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16"/>
    </row>
    <row r="41" spans="2:116" s="4" customFormat="1" ht="18" customHeight="1" thickBot="1">
      <c r="B41" s="66">
        <v>16</v>
      </c>
      <c r="C41" s="67"/>
      <c r="D41" s="67"/>
      <c r="E41" s="67"/>
      <c r="F41" s="67"/>
      <c r="G41" s="67"/>
      <c r="H41" s="67"/>
      <c r="I41" s="67"/>
      <c r="J41" s="68"/>
      <c r="K41" s="68"/>
      <c r="L41" s="68"/>
      <c r="M41" s="68"/>
      <c r="N41" s="69"/>
      <c r="O41" s="70" t="str">
        <f>P18</f>
        <v>LHC Cottbus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8" t="s">
        <v>15</v>
      </c>
      <c r="AF41" s="71" t="str">
        <f>P16</f>
        <v>SV Lok Rangsdorf</v>
      </c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2"/>
      <c r="AW41" s="73">
        <v>15</v>
      </c>
      <c r="AX41" s="74"/>
      <c r="AY41" s="8" t="s">
        <v>14</v>
      </c>
      <c r="AZ41" s="74">
        <v>6</v>
      </c>
      <c r="BA41" s="75"/>
      <c r="BB41" s="73"/>
      <c r="BC41" s="76"/>
      <c r="BD41" s="46"/>
      <c r="BE41" s="47"/>
      <c r="BF41" s="51">
        <f t="shared" si="2"/>
        <v>2</v>
      </c>
      <c r="BG41" s="51" t="s">
        <v>14</v>
      </c>
      <c r="BH41" s="51">
        <f t="shared" si="3"/>
        <v>0</v>
      </c>
      <c r="BI41" s="47"/>
      <c r="BJ41" s="47"/>
      <c r="BK41" s="38"/>
      <c r="BL41" s="38"/>
      <c r="BM41" s="38"/>
      <c r="BN41" s="38"/>
      <c r="BO41" s="38"/>
      <c r="BP41" s="38"/>
      <c r="BQ41" s="38"/>
      <c r="BR41" s="38"/>
      <c r="BS41" s="38"/>
      <c r="BT41" s="47"/>
      <c r="BU41" s="47"/>
      <c r="BV41" s="50"/>
      <c r="BW41" s="31"/>
      <c r="BX41" s="31"/>
      <c r="BY41" s="31"/>
      <c r="BZ41" s="31"/>
      <c r="CA41" s="31"/>
      <c r="CB41" s="31"/>
      <c r="CC41" s="24"/>
      <c r="CD41" s="24"/>
      <c r="CE41" s="24"/>
      <c r="CF41" s="24"/>
      <c r="CG41" s="24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16"/>
    </row>
    <row r="42" spans="2:116" s="4" customFormat="1" ht="18" customHeight="1">
      <c r="B42" s="82">
        <v>17</v>
      </c>
      <c r="C42" s="83"/>
      <c r="D42" s="83"/>
      <c r="E42" s="83"/>
      <c r="F42" s="83"/>
      <c r="G42" s="83"/>
      <c r="H42" s="83"/>
      <c r="I42" s="83"/>
      <c r="J42" s="84"/>
      <c r="K42" s="84"/>
      <c r="L42" s="84"/>
      <c r="M42" s="84"/>
      <c r="N42" s="85"/>
      <c r="O42" s="77" t="str">
        <f>P19</f>
        <v>VfL Lichtenrade II</v>
      </c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2" t="s">
        <v>15</v>
      </c>
      <c r="AF42" s="78" t="str">
        <f>P17</f>
        <v>VfL Lichtenrade I</v>
      </c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9"/>
      <c r="AW42" s="64">
        <v>11</v>
      </c>
      <c r="AX42" s="80"/>
      <c r="AY42" s="12" t="s">
        <v>14</v>
      </c>
      <c r="AZ42" s="80">
        <v>5</v>
      </c>
      <c r="BA42" s="81"/>
      <c r="BB42" s="64"/>
      <c r="BC42" s="65"/>
      <c r="BD42" s="56"/>
      <c r="BE42" s="47"/>
      <c r="BF42" s="51">
        <f t="shared" si="2"/>
        <v>2</v>
      </c>
      <c r="BG42" s="51" t="s">
        <v>14</v>
      </c>
      <c r="BH42" s="51">
        <f t="shared" si="3"/>
        <v>0</v>
      </c>
      <c r="BI42" s="47"/>
      <c r="BJ42" s="47"/>
      <c r="BK42" s="57"/>
      <c r="BL42" s="57"/>
      <c r="BM42" s="46"/>
      <c r="BN42" s="46"/>
      <c r="BO42" s="46"/>
      <c r="BP42" s="46"/>
      <c r="BQ42" s="46"/>
      <c r="BR42" s="46"/>
      <c r="BS42" s="53"/>
      <c r="BT42" s="47"/>
      <c r="BU42" s="47"/>
      <c r="BV42" s="50"/>
      <c r="BW42" s="31"/>
      <c r="BX42" s="31"/>
      <c r="BY42" s="31"/>
      <c r="BZ42" s="31"/>
      <c r="CA42" s="31"/>
      <c r="CB42" s="31"/>
      <c r="CC42" s="24"/>
      <c r="CD42" s="24"/>
      <c r="CE42" s="24"/>
      <c r="CF42" s="24"/>
      <c r="CG42" s="24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16"/>
    </row>
    <row r="43" spans="2:116" s="4" customFormat="1" ht="18" customHeight="1" thickBot="1">
      <c r="B43" s="66">
        <v>18</v>
      </c>
      <c r="C43" s="67"/>
      <c r="D43" s="67"/>
      <c r="E43" s="67"/>
      <c r="F43" s="67"/>
      <c r="G43" s="67"/>
      <c r="H43" s="67"/>
      <c r="I43" s="67"/>
      <c r="J43" s="68"/>
      <c r="K43" s="68"/>
      <c r="L43" s="68"/>
      <c r="M43" s="68"/>
      <c r="N43" s="69"/>
      <c r="O43" s="70" t="str">
        <f>P20</f>
        <v>Füchse Berlin</v>
      </c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8" t="s">
        <v>15</v>
      </c>
      <c r="AF43" s="71" t="str">
        <f>P18</f>
        <v>LHC Cottbus</v>
      </c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2"/>
      <c r="AW43" s="73">
        <v>7</v>
      </c>
      <c r="AX43" s="74"/>
      <c r="AY43" s="8" t="s">
        <v>14</v>
      </c>
      <c r="AZ43" s="74">
        <v>6</v>
      </c>
      <c r="BA43" s="75"/>
      <c r="BB43" s="73"/>
      <c r="BC43" s="76"/>
      <c r="BD43" s="56"/>
      <c r="BE43" s="47"/>
      <c r="BF43" s="51">
        <f t="shared" si="2"/>
        <v>2</v>
      </c>
      <c r="BG43" s="51" t="s">
        <v>14</v>
      </c>
      <c r="BH43" s="51">
        <f t="shared" si="3"/>
        <v>0</v>
      </c>
      <c r="BI43" s="47"/>
      <c r="BJ43" s="47"/>
      <c r="BK43" s="57"/>
      <c r="BL43" s="57"/>
      <c r="BM43" s="46"/>
      <c r="BN43" s="46"/>
      <c r="BO43" s="46"/>
      <c r="BP43" s="46"/>
      <c r="BQ43" s="46"/>
      <c r="BR43" s="46"/>
      <c r="BS43" s="53"/>
      <c r="BT43" s="47"/>
      <c r="BU43" s="47"/>
      <c r="BV43" s="50"/>
      <c r="BW43" s="31"/>
      <c r="BX43" s="31"/>
      <c r="BY43" s="31"/>
      <c r="BZ43" s="31"/>
      <c r="CA43" s="31"/>
      <c r="CB43" s="31"/>
      <c r="CC43" s="24"/>
      <c r="CD43" s="24"/>
      <c r="CE43" s="24"/>
      <c r="CF43" s="24"/>
      <c r="CG43" s="24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16"/>
    </row>
    <row r="44" spans="2:116" s="4" customFormat="1" ht="18" customHeight="1">
      <c r="B44" s="82">
        <v>19</v>
      </c>
      <c r="C44" s="83"/>
      <c r="D44" s="83"/>
      <c r="E44" s="83"/>
      <c r="F44" s="83"/>
      <c r="G44" s="83"/>
      <c r="H44" s="83"/>
      <c r="I44" s="83"/>
      <c r="J44" s="84"/>
      <c r="K44" s="84"/>
      <c r="L44" s="84"/>
      <c r="M44" s="84"/>
      <c r="N44" s="85"/>
      <c r="O44" s="77" t="str">
        <f>P16</f>
        <v>SV Lok Rangsdorf</v>
      </c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2" t="s">
        <v>15</v>
      </c>
      <c r="AF44" s="78" t="str">
        <f>P19</f>
        <v>VfL Lichtenrade II</v>
      </c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9"/>
      <c r="AW44" s="64">
        <v>7</v>
      </c>
      <c r="AX44" s="80"/>
      <c r="AY44" s="12" t="s">
        <v>14</v>
      </c>
      <c r="AZ44" s="80">
        <v>10</v>
      </c>
      <c r="BA44" s="81"/>
      <c r="BB44" s="64"/>
      <c r="BC44" s="65"/>
      <c r="BD44" s="56"/>
      <c r="BE44" s="47"/>
      <c r="BF44" s="51">
        <f t="shared" si="2"/>
        <v>0</v>
      </c>
      <c r="BG44" s="51" t="s">
        <v>14</v>
      </c>
      <c r="BH44" s="51">
        <f t="shared" si="3"/>
        <v>2</v>
      </c>
      <c r="BI44" s="47"/>
      <c r="BJ44" s="47"/>
      <c r="BK44" s="57"/>
      <c r="BL44" s="57"/>
      <c r="BM44" s="46"/>
      <c r="BN44" s="46"/>
      <c r="BO44" s="46"/>
      <c r="BP44" s="46"/>
      <c r="BQ44" s="46"/>
      <c r="BR44" s="46"/>
      <c r="BS44" s="53"/>
      <c r="BT44" s="47"/>
      <c r="BU44" s="47"/>
      <c r="BV44" s="50"/>
      <c r="BW44" s="31"/>
      <c r="BX44" s="31"/>
      <c r="BY44" s="31"/>
      <c r="BZ44" s="31"/>
      <c r="CA44" s="31"/>
      <c r="CB44" s="31"/>
      <c r="CC44" s="24"/>
      <c r="CD44" s="24"/>
      <c r="CE44" s="24"/>
      <c r="CF44" s="24"/>
      <c r="CG44" s="24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16"/>
    </row>
    <row r="45" spans="2:116" s="4" customFormat="1" ht="18" customHeight="1" thickBot="1">
      <c r="B45" s="66">
        <v>20</v>
      </c>
      <c r="C45" s="67"/>
      <c r="D45" s="67"/>
      <c r="E45" s="67"/>
      <c r="F45" s="67"/>
      <c r="G45" s="67"/>
      <c r="H45" s="67"/>
      <c r="I45" s="67"/>
      <c r="J45" s="68"/>
      <c r="K45" s="68"/>
      <c r="L45" s="68"/>
      <c r="M45" s="68"/>
      <c r="N45" s="69"/>
      <c r="O45" s="70" t="str">
        <f>P17</f>
        <v>VfL Lichtenrade I</v>
      </c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8" t="s">
        <v>15</v>
      </c>
      <c r="AF45" s="71" t="str">
        <f>P20</f>
        <v>Füchse Berlin</v>
      </c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2"/>
      <c r="AW45" s="73">
        <v>0</v>
      </c>
      <c r="AX45" s="74"/>
      <c r="AY45" s="8" t="s">
        <v>14</v>
      </c>
      <c r="AZ45" s="74">
        <v>1</v>
      </c>
      <c r="BA45" s="75"/>
      <c r="BB45" s="73"/>
      <c r="BC45" s="76"/>
      <c r="BD45" s="56"/>
      <c r="BE45" s="47"/>
      <c r="BF45" s="51">
        <f t="shared" si="2"/>
        <v>0</v>
      </c>
      <c r="BG45" s="51" t="s">
        <v>14</v>
      </c>
      <c r="BH45" s="51">
        <f t="shared" si="3"/>
        <v>2</v>
      </c>
      <c r="BI45" s="47"/>
      <c r="BJ45" s="47"/>
      <c r="BK45" s="57"/>
      <c r="BL45" s="57"/>
      <c r="BM45" s="46"/>
      <c r="BN45" s="46"/>
      <c r="BO45" s="46"/>
      <c r="BP45" s="46"/>
      <c r="BQ45" s="46"/>
      <c r="BR45" s="46"/>
      <c r="BS45" s="53"/>
      <c r="BT45" s="47"/>
      <c r="BU45" s="47"/>
      <c r="BV45" s="50"/>
      <c r="BW45" s="31"/>
      <c r="BX45" s="31"/>
      <c r="BY45" s="31"/>
      <c r="BZ45" s="31"/>
      <c r="CA45" s="31"/>
      <c r="CB45" s="31"/>
      <c r="CC45" s="24"/>
      <c r="CD45" s="24"/>
      <c r="CE45" s="24"/>
      <c r="CF45" s="24"/>
      <c r="CG45" s="24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16"/>
    </row>
    <row r="46" ht="6.75" customHeight="1"/>
    <row r="47" spans="2:116" ht="12.75">
      <c r="B47" s="1" t="s">
        <v>23</v>
      </c>
      <c r="CP47" s="14"/>
      <c r="CQ47" s="14"/>
      <c r="CR47" s="14"/>
      <c r="CS47" s="14"/>
      <c r="CT47" s="14"/>
      <c r="DL47" s="14"/>
    </row>
    <row r="48" spans="94:116" ht="6" customHeight="1">
      <c r="CP48" s="14"/>
      <c r="CQ48" s="14"/>
      <c r="CR48" s="14"/>
      <c r="CS48" s="14"/>
      <c r="CT48" s="14"/>
      <c r="DL48" s="14"/>
    </row>
    <row r="49" spans="27:115" s="9" customFormat="1" ht="9.75" customHeight="1" thickBot="1">
      <c r="AA49" s="10"/>
      <c r="AB49" s="10"/>
      <c r="AC49" s="10"/>
      <c r="AD49" s="10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58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60"/>
      <c r="BW49" s="32"/>
      <c r="BX49" s="32"/>
      <c r="BY49" s="32"/>
      <c r="BZ49" s="32"/>
      <c r="CA49" s="32"/>
      <c r="CB49" s="32"/>
      <c r="CC49" s="26"/>
      <c r="CD49" s="26"/>
      <c r="CE49" s="26"/>
      <c r="CF49" s="26"/>
      <c r="CG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</row>
    <row r="50" spans="9:116" ht="13.5" thickBot="1">
      <c r="I50" s="90" t="s">
        <v>25</v>
      </c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8" t="s">
        <v>22</v>
      </c>
      <c r="AI50" s="89"/>
      <c r="AJ50" s="89"/>
      <c r="AK50" s="88" t="s">
        <v>17</v>
      </c>
      <c r="AL50" s="89"/>
      <c r="AM50" s="89"/>
      <c r="AN50" s="88" t="s">
        <v>18</v>
      </c>
      <c r="AO50" s="89"/>
      <c r="AP50" s="89"/>
      <c r="AQ50" s="89"/>
      <c r="AR50" s="89"/>
      <c r="AS50" s="88" t="s">
        <v>19</v>
      </c>
      <c r="AT50" s="89"/>
      <c r="AU50" s="134"/>
      <c r="CP50" s="14"/>
      <c r="CQ50" s="14"/>
      <c r="CR50" s="14"/>
      <c r="CS50" s="14"/>
      <c r="CT50" s="14"/>
      <c r="DL50" s="14"/>
    </row>
    <row r="51" spans="9:116" ht="19.5" customHeight="1" thickBot="1">
      <c r="I51" s="120" t="s">
        <v>7</v>
      </c>
      <c r="J51" s="121"/>
      <c r="K51" s="122" t="str">
        <f>BM25</f>
        <v>Füchse Berlin</v>
      </c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3">
        <f>BN25</f>
        <v>8</v>
      </c>
      <c r="AI51" s="121"/>
      <c r="AJ51" s="124"/>
      <c r="AK51" s="121">
        <f>BO25</f>
        <v>14</v>
      </c>
      <c r="AL51" s="121"/>
      <c r="AM51" s="121"/>
      <c r="AN51" s="123">
        <f>BP25</f>
        <v>111</v>
      </c>
      <c r="AO51" s="121"/>
      <c r="AP51" s="35" t="s">
        <v>14</v>
      </c>
      <c r="AQ51" s="121">
        <f>BR25</f>
        <v>43</v>
      </c>
      <c r="AR51" s="124"/>
      <c r="AS51" s="129">
        <f>BS25</f>
        <v>68</v>
      </c>
      <c r="AT51" s="129"/>
      <c r="AU51" s="130"/>
      <c r="CP51" s="14"/>
      <c r="CQ51" s="14"/>
      <c r="CR51" s="14"/>
      <c r="CS51" s="14"/>
      <c r="CT51" s="14"/>
      <c r="DL51" s="14"/>
    </row>
    <row r="52" spans="9:116" ht="19.5" customHeight="1" thickBot="1">
      <c r="I52" s="120" t="s">
        <v>8</v>
      </c>
      <c r="J52" s="121"/>
      <c r="K52" s="122" t="str">
        <f>BM26</f>
        <v>LHC Cottbus</v>
      </c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3">
        <f>BN26</f>
        <v>8</v>
      </c>
      <c r="AI52" s="121"/>
      <c r="AJ52" s="124"/>
      <c r="AK52" s="121">
        <f>BO26</f>
        <v>14</v>
      </c>
      <c r="AL52" s="121"/>
      <c r="AM52" s="121"/>
      <c r="AN52" s="123">
        <f>BP26</f>
        <v>98</v>
      </c>
      <c r="AO52" s="121"/>
      <c r="AP52" s="35" t="s">
        <v>14</v>
      </c>
      <c r="AQ52" s="121">
        <f>BR26</f>
        <v>43</v>
      </c>
      <c r="AR52" s="124"/>
      <c r="AS52" s="129">
        <f>BS26</f>
        <v>55</v>
      </c>
      <c r="AT52" s="129"/>
      <c r="AU52" s="130"/>
      <c r="CP52" s="14"/>
      <c r="CQ52" s="14"/>
      <c r="CR52" s="14"/>
      <c r="CS52" s="14"/>
      <c r="CT52" s="14"/>
      <c r="DL52" s="14"/>
    </row>
    <row r="53" spans="9:116" ht="19.5" customHeight="1" thickBot="1">
      <c r="I53" s="120" t="s">
        <v>9</v>
      </c>
      <c r="J53" s="121"/>
      <c r="K53" s="122" t="str">
        <f>BM27</f>
        <v>SV Lok Rangsdorf</v>
      </c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3">
        <f>BN27</f>
        <v>8</v>
      </c>
      <c r="AI53" s="121"/>
      <c r="AJ53" s="124"/>
      <c r="AK53" s="121">
        <f>BO27</f>
        <v>6</v>
      </c>
      <c r="AL53" s="121"/>
      <c r="AM53" s="121"/>
      <c r="AN53" s="123">
        <f>BP27</f>
        <v>70</v>
      </c>
      <c r="AO53" s="121"/>
      <c r="AP53" s="35" t="s">
        <v>14</v>
      </c>
      <c r="AQ53" s="121">
        <f>BR27</f>
        <v>109</v>
      </c>
      <c r="AR53" s="124"/>
      <c r="AS53" s="129">
        <f>BS27</f>
        <v>-39</v>
      </c>
      <c r="AT53" s="129"/>
      <c r="AU53" s="130"/>
      <c r="CP53" s="14"/>
      <c r="CQ53" s="14"/>
      <c r="CR53" s="14"/>
      <c r="CS53" s="14"/>
      <c r="CT53" s="14"/>
      <c r="DL53" s="14"/>
    </row>
    <row r="54" spans="9:116" ht="19.5" customHeight="1" thickBot="1">
      <c r="I54" s="133" t="s">
        <v>10</v>
      </c>
      <c r="J54" s="127"/>
      <c r="K54" s="125" t="str">
        <f>BM28</f>
        <v>VfL Lichtenrade II</v>
      </c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>
        <f>BN28</f>
        <v>8</v>
      </c>
      <c r="AI54" s="127"/>
      <c r="AJ54" s="128"/>
      <c r="AK54" s="127">
        <f>BO28</f>
        <v>6</v>
      </c>
      <c r="AL54" s="127"/>
      <c r="AM54" s="127"/>
      <c r="AN54" s="126">
        <f>BP28</f>
        <v>66</v>
      </c>
      <c r="AO54" s="127"/>
      <c r="AP54" s="36" t="s">
        <v>14</v>
      </c>
      <c r="AQ54" s="127">
        <f>BR28</f>
        <v>105</v>
      </c>
      <c r="AR54" s="128"/>
      <c r="AS54" s="131">
        <f>BS28</f>
        <v>-39</v>
      </c>
      <c r="AT54" s="131"/>
      <c r="AU54" s="132"/>
      <c r="CP54" s="14"/>
      <c r="CQ54" s="14"/>
      <c r="CR54" s="14"/>
      <c r="CS54" s="14"/>
      <c r="CT54" s="14"/>
      <c r="DL54" s="14"/>
    </row>
    <row r="55" spans="9:47" ht="19.5" customHeight="1" thickBot="1">
      <c r="I55" s="120" t="s">
        <v>11</v>
      </c>
      <c r="J55" s="121"/>
      <c r="K55" s="122" t="str">
        <f>BM29</f>
        <v>VfL Lichtenrade I</v>
      </c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3">
        <f>BN29</f>
        <v>8</v>
      </c>
      <c r="AI55" s="121"/>
      <c r="AJ55" s="124"/>
      <c r="AK55" s="121">
        <f>BO29</f>
        <v>0</v>
      </c>
      <c r="AL55" s="121"/>
      <c r="AM55" s="121"/>
      <c r="AN55" s="123">
        <f>BP29</f>
        <v>49</v>
      </c>
      <c r="AO55" s="121"/>
      <c r="AP55" s="35" t="s">
        <v>14</v>
      </c>
      <c r="AQ55" s="121">
        <f>BR29</f>
        <v>94</v>
      </c>
      <c r="AR55" s="124"/>
      <c r="AS55" s="129">
        <f>BS29</f>
        <v>-45</v>
      </c>
      <c r="AT55" s="129"/>
      <c r="AU55" s="130"/>
    </row>
  </sheetData>
  <sheetProtection/>
  <mergeCells count="256">
    <mergeCell ref="X10:AB10"/>
    <mergeCell ref="H10:L10"/>
    <mergeCell ref="AK18:AL18"/>
    <mergeCell ref="AK19:AL19"/>
    <mergeCell ref="AK16:AL16"/>
    <mergeCell ref="AK17:AL17"/>
    <mergeCell ref="O25:AD25"/>
    <mergeCell ref="AF25:AV25"/>
    <mergeCell ref="BB25:BC25"/>
    <mergeCell ref="AW25:AX25"/>
    <mergeCell ref="AZ25:BA25"/>
    <mergeCell ref="AW26:AX26"/>
    <mergeCell ref="BB24:BC24"/>
    <mergeCell ref="AW24:BA24"/>
    <mergeCell ref="J24:N24"/>
    <mergeCell ref="D24:F24"/>
    <mergeCell ref="G24:I24"/>
    <mergeCell ref="N18:O18"/>
    <mergeCell ref="N19:O19"/>
    <mergeCell ref="D31:F31"/>
    <mergeCell ref="B25:C25"/>
    <mergeCell ref="D25:F25"/>
    <mergeCell ref="G25:I25"/>
    <mergeCell ref="J25:N25"/>
    <mergeCell ref="B24:C24"/>
    <mergeCell ref="B26:C26"/>
    <mergeCell ref="J26:N26"/>
    <mergeCell ref="D26:F26"/>
    <mergeCell ref="G26:I26"/>
    <mergeCell ref="B31:C31"/>
    <mergeCell ref="B32:C32"/>
    <mergeCell ref="B33:C33"/>
    <mergeCell ref="B34:C34"/>
    <mergeCell ref="B27:C27"/>
    <mergeCell ref="B28:C28"/>
    <mergeCell ref="B29:C29"/>
    <mergeCell ref="B30:C30"/>
    <mergeCell ref="G31:I31"/>
    <mergeCell ref="D33:F33"/>
    <mergeCell ref="G33:I33"/>
    <mergeCell ref="D32:F32"/>
    <mergeCell ref="G32:I32"/>
    <mergeCell ref="AZ26:BA26"/>
    <mergeCell ref="AW29:AX29"/>
    <mergeCell ref="AZ29:BA29"/>
    <mergeCell ref="D28:F28"/>
    <mergeCell ref="G28:I28"/>
    <mergeCell ref="BB26:BC26"/>
    <mergeCell ref="D27:F27"/>
    <mergeCell ref="G27:I27"/>
    <mergeCell ref="O27:AD27"/>
    <mergeCell ref="AF27:AV27"/>
    <mergeCell ref="AW27:AX27"/>
    <mergeCell ref="AZ27:BA27"/>
    <mergeCell ref="O26:AD26"/>
    <mergeCell ref="AF26:AV26"/>
    <mergeCell ref="D29:F29"/>
    <mergeCell ref="G29:I29"/>
    <mergeCell ref="J27:N27"/>
    <mergeCell ref="BB27:BC27"/>
    <mergeCell ref="BB28:BC28"/>
    <mergeCell ref="AF28:AV28"/>
    <mergeCell ref="AW28:AX28"/>
    <mergeCell ref="AZ28:BA28"/>
    <mergeCell ref="J29:N29"/>
    <mergeCell ref="O29:AD29"/>
    <mergeCell ref="G30:I30"/>
    <mergeCell ref="J30:N30"/>
    <mergeCell ref="O30:AD30"/>
    <mergeCell ref="AZ30:BA30"/>
    <mergeCell ref="BB30:BC30"/>
    <mergeCell ref="J28:N28"/>
    <mergeCell ref="O28:AD28"/>
    <mergeCell ref="BB29:BC29"/>
    <mergeCell ref="AF30:AV30"/>
    <mergeCell ref="AW30:AX30"/>
    <mergeCell ref="BB33:BC33"/>
    <mergeCell ref="BB32:BC32"/>
    <mergeCell ref="J31:N31"/>
    <mergeCell ref="O31:AD31"/>
    <mergeCell ref="AF31:AV31"/>
    <mergeCell ref="AW31:AX31"/>
    <mergeCell ref="J32:N32"/>
    <mergeCell ref="O32:AD32"/>
    <mergeCell ref="O34:AD34"/>
    <mergeCell ref="AF34:AV34"/>
    <mergeCell ref="AW34:AX34"/>
    <mergeCell ref="AW33:AX33"/>
    <mergeCell ref="AZ31:BA31"/>
    <mergeCell ref="BB31:BC31"/>
    <mergeCell ref="AF32:AV32"/>
    <mergeCell ref="AW32:AX32"/>
    <mergeCell ref="AZ32:BA32"/>
    <mergeCell ref="AZ33:BA33"/>
    <mergeCell ref="AZ34:BA34"/>
    <mergeCell ref="BB34:BC34"/>
    <mergeCell ref="AF33:AV33"/>
    <mergeCell ref="AN53:AO53"/>
    <mergeCell ref="AS51:AU51"/>
    <mergeCell ref="I51:J51"/>
    <mergeCell ref="AN50:AR50"/>
    <mergeCell ref="AS50:AU50"/>
    <mergeCell ref="AH51:AJ51"/>
    <mergeCell ref="AK51:AM51"/>
    <mergeCell ref="AN51:AO51"/>
    <mergeCell ref="AQ51:AR51"/>
    <mergeCell ref="AS54:AU54"/>
    <mergeCell ref="I54:J54"/>
    <mergeCell ref="AS53:AU53"/>
    <mergeCell ref="I53:J53"/>
    <mergeCell ref="AH52:AJ52"/>
    <mergeCell ref="AK52:AM52"/>
    <mergeCell ref="AN52:AO52"/>
    <mergeCell ref="AQ52:AR52"/>
    <mergeCell ref="AN54:AO54"/>
    <mergeCell ref="AQ54:AR54"/>
    <mergeCell ref="AS52:AU52"/>
    <mergeCell ref="AH53:AJ53"/>
    <mergeCell ref="AN55:AO55"/>
    <mergeCell ref="AQ55:AR55"/>
    <mergeCell ref="AQ53:AR53"/>
    <mergeCell ref="AS55:AU55"/>
    <mergeCell ref="AK55:AM55"/>
    <mergeCell ref="AK53:AM53"/>
    <mergeCell ref="D30:F30"/>
    <mergeCell ref="I55:J55"/>
    <mergeCell ref="K54:AG54"/>
    <mergeCell ref="AH54:AJ54"/>
    <mergeCell ref="AK54:AM54"/>
    <mergeCell ref="D34:F34"/>
    <mergeCell ref="G34:I34"/>
    <mergeCell ref="J34:N34"/>
    <mergeCell ref="I52:J52"/>
    <mergeCell ref="K52:AG52"/>
    <mergeCell ref="K51:AG51"/>
    <mergeCell ref="K55:AG55"/>
    <mergeCell ref="K53:AG53"/>
    <mergeCell ref="AH55:AJ55"/>
    <mergeCell ref="A2:AP2"/>
    <mergeCell ref="A3:AP3"/>
    <mergeCell ref="A4:AP4"/>
    <mergeCell ref="N15:AJ15"/>
    <mergeCell ref="AL10:AP10"/>
    <mergeCell ref="U10:V10"/>
    <mergeCell ref="AK15:AL15"/>
    <mergeCell ref="M6:T6"/>
    <mergeCell ref="Y6:AF6"/>
    <mergeCell ref="B8:AM8"/>
    <mergeCell ref="AF29:AV29"/>
    <mergeCell ref="N20:O20"/>
    <mergeCell ref="P16:AJ16"/>
    <mergeCell ref="P17:AJ17"/>
    <mergeCell ref="P18:AJ18"/>
    <mergeCell ref="P19:AJ19"/>
    <mergeCell ref="P20:AJ20"/>
    <mergeCell ref="N16:O16"/>
    <mergeCell ref="N17:O17"/>
    <mergeCell ref="O24:AV24"/>
    <mergeCell ref="B36:C36"/>
    <mergeCell ref="D36:F36"/>
    <mergeCell ref="G36:I36"/>
    <mergeCell ref="J36:N36"/>
    <mergeCell ref="AK20:AL20"/>
    <mergeCell ref="AH50:AJ50"/>
    <mergeCell ref="I50:AG50"/>
    <mergeCell ref="AK50:AM50"/>
    <mergeCell ref="J33:N33"/>
    <mergeCell ref="O33:AD33"/>
    <mergeCell ref="AF37:AV37"/>
    <mergeCell ref="AW37:AX37"/>
    <mergeCell ref="AZ37:BA37"/>
    <mergeCell ref="BB37:BC37"/>
    <mergeCell ref="O36:AD36"/>
    <mergeCell ref="AF36:AV36"/>
    <mergeCell ref="AW36:AX36"/>
    <mergeCell ref="AZ36:BA36"/>
    <mergeCell ref="B38:C38"/>
    <mergeCell ref="D38:F38"/>
    <mergeCell ref="G38:I38"/>
    <mergeCell ref="J38:N38"/>
    <mergeCell ref="BB36:BC36"/>
    <mergeCell ref="B37:C37"/>
    <mergeCell ref="D37:F37"/>
    <mergeCell ref="G37:I37"/>
    <mergeCell ref="J37:N37"/>
    <mergeCell ref="O37:AD37"/>
    <mergeCell ref="AF39:AV39"/>
    <mergeCell ref="AW39:AX39"/>
    <mergeCell ref="AZ39:BA39"/>
    <mergeCell ref="BB39:BC39"/>
    <mergeCell ref="O38:AD38"/>
    <mergeCell ref="AF38:AV38"/>
    <mergeCell ref="AW38:AX38"/>
    <mergeCell ref="AZ38:BA38"/>
    <mergeCell ref="B40:C40"/>
    <mergeCell ref="D40:F40"/>
    <mergeCell ref="G40:I40"/>
    <mergeCell ref="J40:N40"/>
    <mergeCell ref="BB38:BC38"/>
    <mergeCell ref="B39:C39"/>
    <mergeCell ref="D39:F39"/>
    <mergeCell ref="G39:I39"/>
    <mergeCell ref="J39:N39"/>
    <mergeCell ref="O39:AD39"/>
    <mergeCell ref="AF41:AV41"/>
    <mergeCell ref="AW41:AX41"/>
    <mergeCell ref="AZ41:BA41"/>
    <mergeCell ref="BB41:BC41"/>
    <mergeCell ref="O40:AD40"/>
    <mergeCell ref="AF40:AV40"/>
    <mergeCell ref="AW40:AX40"/>
    <mergeCell ref="AZ40:BA40"/>
    <mergeCell ref="B42:C42"/>
    <mergeCell ref="D42:F42"/>
    <mergeCell ref="G42:I42"/>
    <mergeCell ref="J42:N42"/>
    <mergeCell ref="BB40:BC40"/>
    <mergeCell ref="B41:C41"/>
    <mergeCell ref="D41:F41"/>
    <mergeCell ref="G41:I41"/>
    <mergeCell ref="J41:N41"/>
    <mergeCell ref="O41:AD41"/>
    <mergeCell ref="AF43:AV43"/>
    <mergeCell ref="AW43:AX43"/>
    <mergeCell ref="AZ43:BA43"/>
    <mergeCell ref="BB43:BC43"/>
    <mergeCell ref="O42:AD42"/>
    <mergeCell ref="AF42:AV42"/>
    <mergeCell ref="AW42:AX42"/>
    <mergeCell ref="AZ42:BA42"/>
    <mergeCell ref="B44:C44"/>
    <mergeCell ref="D44:F44"/>
    <mergeCell ref="G44:I44"/>
    <mergeCell ref="J44:N44"/>
    <mergeCell ref="BB42:BC42"/>
    <mergeCell ref="B43:C43"/>
    <mergeCell ref="D43:F43"/>
    <mergeCell ref="G43:I43"/>
    <mergeCell ref="J43:N43"/>
    <mergeCell ref="O43:AD43"/>
    <mergeCell ref="AZ45:BA45"/>
    <mergeCell ref="BB45:BC45"/>
    <mergeCell ref="O44:AD44"/>
    <mergeCell ref="AF44:AV44"/>
    <mergeCell ref="AW44:AX44"/>
    <mergeCell ref="AZ44:BA44"/>
    <mergeCell ref="B35:AD35"/>
    <mergeCell ref="AE35:AI35"/>
    <mergeCell ref="BB44:BC44"/>
    <mergeCell ref="B45:C45"/>
    <mergeCell ref="D45:F45"/>
    <mergeCell ref="G45:I45"/>
    <mergeCell ref="J45:N45"/>
    <mergeCell ref="O45:AD45"/>
    <mergeCell ref="AF45:AV45"/>
    <mergeCell ref="AW45:AX4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4" r:id="rId2"/>
  <headerFooter alignWithMargins="0">
    <oddFooter xml:space="preserve">&amp;Lwww.kadmo.de&amp;C&amp;F&amp;R&amp;P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Katharina</cp:lastModifiedBy>
  <cp:lastPrinted>2003-01-09T05:29:57Z</cp:lastPrinted>
  <dcterms:created xsi:type="dcterms:W3CDTF">2002-02-21T07:48:38Z</dcterms:created>
  <dcterms:modified xsi:type="dcterms:W3CDTF">2013-08-18T14:45:46Z</dcterms:modified>
  <cp:category/>
  <cp:version/>
  <cp:contentType/>
  <cp:contentStatus/>
</cp:coreProperties>
</file>